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0" yWindow="0" windowWidth="20490" windowHeight="7350" activeTab="3"/>
  </bookViews>
  <sheets>
    <sheet name="Riepilogo dati Nazionale" sheetId="27" r:id="rId1"/>
    <sheet name="Riepilogo Regionale " sheetId="28" r:id="rId2"/>
    <sheet name="Regione e Grado" sheetId="32" r:id="rId3"/>
    <sheet name="Sostegno" sheetId="33" r:id="rId4"/>
  </sheets>
  <externalReferences>
    <externalReference r:id="rId5"/>
  </externalReferences>
  <definedNames>
    <definedName name="CLC" localSheetId="0">'[1]Comune II Grado'!#REF!</definedName>
    <definedName name="CLC">'[1]Comune II Grado'!#REF!</definedName>
    <definedName name="IGrado_clc" localSheetId="0">'[1]Comune I Grado'!#REF!</definedName>
    <definedName name="IGrado_clc">'[1]Comune I Grado'!#REF!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33"/>
  <c r="E6" s="1"/>
  <c r="E5"/>
  <c r="D5"/>
  <c r="E4"/>
  <c r="D4"/>
  <c r="E3"/>
  <c r="D3"/>
  <c r="E2"/>
  <c r="D2"/>
  <c r="G28" i="32"/>
  <c r="G29"/>
  <c r="G30"/>
  <c r="G27"/>
  <c r="F28"/>
  <c r="F29"/>
  <c r="F30"/>
  <c r="F27"/>
  <c r="E31"/>
  <c r="G31" s="1"/>
  <c r="L23"/>
  <c r="D6" i="33" l="1"/>
  <c r="F31" i="32"/>
  <c r="B21"/>
  <c r="C21"/>
  <c r="D21"/>
  <c r="G21" i="28" l="1"/>
  <c r="N21" i="32" l="1"/>
  <c r="M21"/>
  <c r="L21"/>
  <c r="K21"/>
  <c r="J21"/>
  <c r="I21"/>
  <c r="H21"/>
  <c r="G21"/>
  <c r="F21"/>
  <c r="E21"/>
  <c r="H10" i="28" l="1"/>
  <c r="H9"/>
  <c r="H2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F9"/>
  <c r="F8"/>
  <c r="H8" s="1"/>
  <c r="F7"/>
  <c r="H7" s="1"/>
  <c r="F6"/>
  <c r="H6" s="1"/>
  <c r="F5"/>
  <c r="H5" s="1"/>
  <c r="F4"/>
  <c r="F21" s="1"/>
  <c r="F3"/>
  <c r="H3" s="1"/>
  <c r="F2"/>
  <c r="C21"/>
  <c r="B21"/>
  <c r="H4" l="1"/>
  <c r="K13" i="27"/>
  <c r="K7"/>
  <c r="K15" l="1"/>
  <c r="H21" i="28" l="1"/>
  <c r="E21"/>
  <c r="N5" s="1"/>
  <c r="D21"/>
  <c r="E13" i="27"/>
  <c r="F13"/>
  <c r="H7"/>
  <c r="C7"/>
  <c r="D13" l="1"/>
  <c r="C13"/>
  <c r="C15" s="1"/>
  <c r="B13"/>
  <c r="H13"/>
  <c r="H15" s="1"/>
  <c r="G13"/>
  <c r="F7"/>
  <c r="F15" s="1"/>
  <c r="G7"/>
  <c r="E7"/>
  <c r="E15" s="1"/>
  <c r="D7"/>
  <c r="B7"/>
  <c r="B15" l="1"/>
  <c r="G15"/>
  <c r="I15" s="1"/>
  <c r="D15"/>
</calcChain>
</file>

<file path=xl/sharedStrings.xml><?xml version="1.0" encoding="utf-8"?>
<sst xmlns="http://schemas.openxmlformats.org/spreadsheetml/2006/main" count="112" uniqueCount="67">
  <si>
    <t>POSTI              OD 2019/20</t>
  </si>
  <si>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</si>
  <si>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</si>
  <si>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</si>
  <si>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</si>
  <si>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</si>
  <si>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</si>
  <si>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</si>
  <si>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</si>
  <si>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</si>
  <si>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</si>
  <si>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</si>
  <si>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</si>
  <si>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</si>
  <si>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</si>
  <si>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</si>
  <si>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</si>
  <si>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</si>
  <si>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</si>
  <si>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</si>
  <si>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</si>
  <si>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</si>
  <si>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Contingente</t>
  </si>
  <si>
    <t>Regione</t>
  </si>
  <si>
    <t>Disponibilità detratto l’esubero</t>
  </si>
  <si>
    <t>INFANZIA</t>
  </si>
  <si>
    <t>PRIMARIA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</si>
  <si>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</si>
  <si>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</si>
  <si>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</si>
  <si>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</si>
  <si>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</si>
  <si>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</si>
  <si>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</si>
  <si>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</si>
  <si>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</si>
  <si>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</si>
  <si>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PIEMONTE</t>
  </si>
  <si>
    <t>PUGLIA</t>
  </si>
  <si>
    <t>SARDEGNA</t>
  </si>
  <si>
    <t>SICILIA</t>
  </si>
  <si>
    <t>UMBRIA</t>
  </si>
  <si>
    <t>VENETO</t>
  </si>
  <si>
    <t>Nomine acquisite a SIDI</t>
  </si>
  <si>
    <t>MOLISE</t>
  </si>
  <si>
    <t>TOSCANA</t>
  </si>
  <si>
    <t>Differenza 
Contingente + Posti Accantonati 
-Nomine Acquisite</t>
  </si>
  <si>
    <t>Accantonamenti su Provincia
(A)</t>
  </si>
  <si>
    <t>DDG 85/2018
(B)</t>
  </si>
  <si>
    <t>Contingente
(C)</t>
  </si>
  <si>
    <t>Totale Nomine Previste
(D=A+B+C)</t>
  </si>
  <si>
    <t>Nomine acquisite a SIDI
(E)</t>
  </si>
  <si>
    <t>%
(E/D)</t>
  </si>
  <si>
    <t>Totale complessivo</t>
  </si>
  <si>
    <t>Sostegno</t>
  </si>
  <si>
    <t>Comune</t>
  </si>
  <si>
    <t>FRIULI V.G.</t>
  </si>
  <si>
    <t>Tot</t>
  </si>
  <si>
    <t>I GRADO</t>
  </si>
  <si>
    <t>II GRADO</t>
  </si>
  <si>
    <t>I Grado</t>
  </si>
  <si>
    <t>II Grado</t>
  </si>
  <si>
    <t>immessi</t>
  </si>
  <si>
    <t>posti non coperti</t>
  </si>
  <si>
    <t>Posti disponibili</t>
  </si>
  <si>
    <t>immessi in ruolo</t>
  </si>
  <si>
    <t>Copertura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</si>
</sst>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right"/>
    </xf>
    <xf numFmtId="0" fontId="0" fillId="4" borderId="1" xfId="0" applyFill="1" applyBorder="1"/>
    <xf numFmtId="0" fontId="1" fillId="5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165" fontId="0" fillId="8" borderId="1" xfId="1" applyNumberFormat="1" applyFont="1" applyFill="1" applyBorder="1"/>
    <xf numFmtId="165" fontId="0" fillId="9" borderId="1" xfId="1" applyNumberFormat="1" applyFont="1" applyFill="1" applyBorder="1"/>
    <xf numFmtId="165" fontId="1" fillId="7" borderId="1" xfId="1" applyNumberFormat="1" applyFont="1" applyFill="1" applyBorder="1"/>
    <xf numFmtId="3" fontId="8" fillId="0" borderId="5" xfId="0" applyNumberFormat="1" applyFont="1" applyBorder="1" applyAlignment="1">
      <alignment horizontal="center" vertical="center"/>
    </xf>
    <xf numFmtId="0" fontId="0" fillId="0" borderId="13" xfId="0" applyBorder="1"/>
    <xf numFmtId="0" fontId="1" fillId="0" borderId="13" xfId="0" applyFont="1" applyBorder="1"/>
    <xf numFmtId="0" fontId="0" fillId="0" borderId="0" xfId="0" applyAlignment="1">
      <alignment horizontal="center"/>
    </xf>
    <xf numFmtId="0" fontId="1" fillId="8" borderId="12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166" fontId="0" fillId="0" borderId="14" xfId="3" applyNumberFormat="1" applyFont="1" applyBorder="1" applyAlignment="1">
      <alignment horizontal="center" vertical="center"/>
    </xf>
    <xf numFmtId="166" fontId="0" fillId="0" borderId="1" xfId="3" applyNumberFormat="1" applyFont="1" applyBorder="1" applyAlignment="1">
      <alignment horizontal="center" vertical="center"/>
    </xf>
    <xf numFmtId="166" fontId="0" fillId="0" borderId="15" xfId="3" applyNumberFormat="1" applyFont="1" applyBorder="1" applyAlignment="1">
      <alignment horizontal="center" vertical="center"/>
    </xf>
    <xf numFmtId="166" fontId="4" fillId="0" borderId="14" xfId="3" applyNumberFormat="1" applyFont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166" fontId="4" fillId="0" borderId="15" xfId="3" applyNumberFormat="1" applyFont="1" applyBorder="1" applyAlignment="1">
      <alignment horizontal="center" vertical="center"/>
    </xf>
    <xf numFmtId="166" fontId="0" fillId="0" borderId="21" xfId="3" applyNumberFormat="1" applyFont="1" applyBorder="1" applyAlignment="1">
      <alignment horizontal="center" vertical="center"/>
    </xf>
    <xf numFmtId="166" fontId="1" fillId="0" borderId="16" xfId="3" applyNumberFormat="1" applyFont="1" applyBorder="1" applyAlignment="1">
      <alignment horizontal="center" vertical="center"/>
    </xf>
    <xf numFmtId="166" fontId="1" fillId="0" borderId="17" xfId="3" applyNumberFormat="1" applyFont="1" applyBorder="1" applyAlignment="1">
      <alignment horizontal="center" vertical="center"/>
    </xf>
    <xf numFmtId="166" fontId="1" fillId="0" borderId="18" xfId="3" applyNumberFormat="1" applyFont="1" applyBorder="1" applyAlignment="1">
      <alignment horizontal="center" vertical="center"/>
    </xf>
    <xf numFmtId="166" fontId="1" fillId="0" borderId="22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3" fontId="1" fillId="12" borderId="28" xfId="0" applyNumberFormat="1" applyFont="1" applyFill="1" applyBorder="1" applyAlignment="1">
      <alignment horizontal="center" vertical="center"/>
    </xf>
    <xf numFmtId="3" fontId="1" fillId="12" borderId="30" xfId="0" applyNumberFormat="1" applyFont="1" applyFill="1" applyBorder="1" applyAlignment="1">
      <alignment horizontal="center" vertical="center"/>
    </xf>
    <xf numFmtId="10" fontId="0" fillId="12" borderId="25" xfId="0" applyNumberForma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</cellXfs>
  <cellStyles count="4">
    <cellStyle name="Migliaia" xfId="3" builtinId="3"/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A1:K15"/>
    </sheetView>
  </sheetViews>
  <sheetFormatPr defaultRowHeight="15"/>
  <cols>
    <col min="1" max="1" width="20.7109375" customWidth="1"/>
    <col min="2" max="8" width="10.7109375" style="27" customWidth="1"/>
    <col min="9" max="10" width="12.5703125" style="27" customWidth="1"/>
    <col min="11" max="11" width="10.7109375" style="27" customWidth="1"/>
  </cols>
  <sheetData>
    <row r="1" spans="1:11" ht="41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24</v>
      </c>
      <c r="J1" s="9" t="s">
        <v>22</v>
      </c>
      <c r="K1" s="12" t="s">
        <v>43</v>
      </c>
    </row>
    <row r="2" spans="1:11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10" t="s">
        <v>21</v>
      </c>
      <c r="K2" s="2"/>
    </row>
    <row r="3" spans="1:11">
      <c r="A3" s="3" t="s">
        <v>9</v>
      </c>
      <c r="B3" s="77">
        <v>80550</v>
      </c>
      <c r="C3" s="77">
        <v>77567</v>
      </c>
      <c r="D3" s="77">
        <v>15</v>
      </c>
      <c r="E3" s="77">
        <v>0</v>
      </c>
      <c r="F3" s="77">
        <v>77582</v>
      </c>
      <c r="G3" s="77">
        <v>2968</v>
      </c>
      <c r="H3" s="77">
        <v>0</v>
      </c>
      <c r="I3" s="78"/>
      <c r="J3" s="79"/>
      <c r="K3" s="77">
        <v>2731</v>
      </c>
    </row>
    <row r="4" spans="1:11">
      <c r="A4" s="3" t="s">
        <v>10</v>
      </c>
      <c r="B4" s="77">
        <v>212343</v>
      </c>
      <c r="C4" s="77">
        <v>205132</v>
      </c>
      <c r="D4" s="77">
        <v>73</v>
      </c>
      <c r="E4" s="77">
        <v>0</v>
      </c>
      <c r="F4" s="77">
        <v>205205</v>
      </c>
      <c r="G4" s="77">
        <v>7147</v>
      </c>
      <c r="H4" s="77">
        <v>9</v>
      </c>
      <c r="I4" s="78"/>
      <c r="J4" s="79"/>
      <c r="K4" s="77">
        <v>6387</v>
      </c>
    </row>
    <row r="5" spans="1:11">
      <c r="A5" s="3" t="s">
        <v>11</v>
      </c>
      <c r="B5" s="77">
        <v>142721</v>
      </c>
      <c r="C5" s="77">
        <v>122085</v>
      </c>
      <c r="D5" s="77">
        <v>2118</v>
      </c>
      <c r="E5" s="77">
        <v>3330</v>
      </c>
      <c r="F5" s="77">
        <v>127533</v>
      </c>
      <c r="G5" s="77">
        <v>15208</v>
      </c>
      <c r="H5" s="77">
        <v>20</v>
      </c>
      <c r="I5" s="78"/>
      <c r="J5" s="79"/>
      <c r="K5" s="77">
        <v>10228</v>
      </c>
    </row>
    <row r="6" spans="1:11">
      <c r="A6" s="3" t="s">
        <v>12</v>
      </c>
      <c r="B6" s="77">
        <v>233209</v>
      </c>
      <c r="C6" s="77">
        <v>209251</v>
      </c>
      <c r="D6" s="77">
        <v>1962</v>
      </c>
      <c r="E6" s="77">
        <v>3215</v>
      </c>
      <c r="F6" s="77">
        <v>214428</v>
      </c>
      <c r="G6" s="77">
        <v>19475</v>
      </c>
      <c r="H6" s="77">
        <v>694</v>
      </c>
      <c r="I6" s="79"/>
      <c r="J6" s="79"/>
      <c r="K6" s="77">
        <v>10666</v>
      </c>
    </row>
    <row r="7" spans="1:11">
      <c r="A7" s="4" t="s">
        <v>13</v>
      </c>
      <c r="B7" s="80">
        <f>SUM(B3:B6)</f>
        <v>668823</v>
      </c>
      <c r="C7" s="80">
        <f t="shared" ref="C7:G7" si="0">SUM(C3:C6)</f>
        <v>614035</v>
      </c>
      <c r="D7" s="80">
        <f t="shared" si="0"/>
        <v>4168</v>
      </c>
      <c r="E7" s="80">
        <f t="shared" si="0"/>
        <v>6545</v>
      </c>
      <c r="F7" s="80">
        <f t="shared" si="0"/>
        <v>624748</v>
      </c>
      <c r="G7" s="80">
        <f t="shared" si="0"/>
        <v>44798</v>
      </c>
      <c r="H7" s="80">
        <f>SUM(H3:H6)</f>
        <v>723</v>
      </c>
      <c r="I7" s="78"/>
      <c r="J7" s="79"/>
      <c r="K7" s="80">
        <f>SUM(K3:K6)</f>
        <v>30012</v>
      </c>
    </row>
    <row r="8" spans="1:11" ht="6.6" customHeight="1">
      <c r="G8" s="81"/>
      <c r="H8" s="81"/>
      <c r="I8" s="78"/>
      <c r="J8" s="79"/>
    </row>
    <row r="9" spans="1:11">
      <c r="A9" s="5" t="s">
        <v>9</v>
      </c>
      <c r="B9" s="82">
        <v>7776</v>
      </c>
      <c r="C9" s="82">
        <v>6681</v>
      </c>
      <c r="D9" s="82">
        <v>17</v>
      </c>
      <c r="E9" s="82">
        <v>0</v>
      </c>
      <c r="F9" s="82">
        <v>6698</v>
      </c>
      <c r="G9" s="82">
        <v>1078</v>
      </c>
      <c r="H9" s="82">
        <v>0</v>
      </c>
      <c r="I9" s="78"/>
      <c r="J9" s="79"/>
      <c r="K9" s="82">
        <v>602</v>
      </c>
    </row>
    <row r="10" spans="1:11">
      <c r="A10" s="5" t="s">
        <v>10</v>
      </c>
      <c r="B10" s="82">
        <v>36815</v>
      </c>
      <c r="C10" s="82">
        <v>31624</v>
      </c>
      <c r="D10" s="82">
        <v>36</v>
      </c>
      <c r="E10" s="82">
        <v>0</v>
      </c>
      <c r="F10" s="82">
        <v>31660</v>
      </c>
      <c r="G10" s="82">
        <v>5166</v>
      </c>
      <c r="H10" s="82">
        <v>11</v>
      </c>
      <c r="I10" s="78"/>
      <c r="J10" s="79"/>
      <c r="K10" s="82">
        <v>1404</v>
      </c>
    </row>
    <row r="11" spans="1:11">
      <c r="A11" s="5" t="s">
        <v>11</v>
      </c>
      <c r="B11" s="82">
        <v>28292</v>
      </c>
      <c r="C11" s="82">
        <v>20911</v>
      </c>
      <c r="D11" s="82">
        <v>1013</v>
      </c>
      <c r="E11" s="82">
        <v>89</v>
      </c>
      <c r="F11" s="82">
        <v>22013</v>
      </c>
      <c r="G11" s="82">
        <v>6279</v>
      </c>
      <c r="H11" s="82">
        <v>0</v>
      </c>
      <c r="I11" s="78"/>
      <c r="J11" s="79"/>
      <c r="K11" s="82">
        <v>960</v>
      </c>
    </row>
    <row r="12" spans="1:11">
      <c r="A12" s="5" t="s">
        <v>12</v>
      </c>
      <c r="B12" s="82">
        <v>27196</v>
      </c>
      <c r="C12" s="82">
        <v>24634</v>
      </c>
      <c r="D12" s="82">
        <v>408</v>
      </c>
      <c r="E12" s="82">
        <v>114</v>
      </c>
      <c r="F12" s="82">
        <v>25156</v>
      </c>
      <c r="G12" s="82">
        <v>2070</v>
      </c>
      <c r="H12" s="82">
        <v>30</v>
      </c>
      <c r="I12" s="78"/>
      <c r="J12" s="79"/>
      <c r="K12" s="82">
        <v>648</v>
      </c>
    </row>
    <row r="13" spans="1:11">
      <c r="A13" s="6" t="s">
        <v>14</v>
      </c>
      <c r="B13" s="83">
        <f>SUM(B9:B12)</f>
        <v>100079</v>
      </c>
      <c r="C13" s="83">
        <f t="shared" ref="C13:H13" si="1">SUM(C9:C12)</f>
        <v>83850</v>
      </c>
      <c r="D13" s="83">
        <f t="shared" si="1"/>
        <v>1474</v>
      </c>
      <c r="E13" s="83">
        <f t="shared" si="1"/>
        <v>203</v>
      </c>
      <c r="F13" s="83">
        <f t="shared" si="1"/>
        <v>85527</v>
      </c>
      <c r="G13" s="83">
        <f t="shared" si="1"/>
        <v>14593</v>
      </c>
      <c r="H13" s="83">
        <f t="shared" si="1"/>
        <v>41</v>
      </c>
      <c r="I13" s="78"/>
      <c r="J13" s="79"/>
      <c r="K13" s="83">
        <f t="shared" ref="K13" si="2">SUM(K9:K12)</f>
        <v>3614</v>
      </c>
    </row>
    <row r="14" spans="1:11" ht="6.6" customHeight="1">
      <c r="G14" s="81"/>
      <c r="H14" s="81"/>
      <c r="I14" s="84"/>
      <c r="J14" s="79"/>
    </row>
    <row r="15" spans="1:11">
      <c r="A15" s="7" t="s">
        <v>15</v>
      </c>
      <c r="B15" s="85">
        <f>B7+B13</f>
        <v>768902</v>
      </c>
      <c r="C15" s="85">
        <f t="shared" ref="C15:H15" si="3">C7+C13</f>
        <v>697885</v>
      </c>
      <c r="D15" s="85">
        <f t="shared" si="3"/>
        <v>5642</v>
      </c>
      <c r="E15" s="85">
        <f t="shared" si="3"/>
        <v>6748</v>
      </c>
      <c r="F15" s="85">
        <f t="shared" si="3"/>
        <v>710275</v>
      </c>
      <c r="G15" s="85">
        <f t="shared" si="3"/>
        <v>59391</v>
      </c>
      <c r="H15" s="85">
        <f t="shared" si="3"/>
        <v>764</v>
      </c>
      <c r="I15" s="86">
        <f>G15-H15</f>
        <v>58627</v>
      </c>
      <c r="J15" s="87">
        <v>53627</v>
      </c>
      <c r="K15" s="85">
        <f t="shared" ref="K15" si="4">K7+K13</f>
        <v>33626</v>
      </c>
    </row>
    <row r="17" spans="1:1">
      <c r="A17" s="8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topLeftCell="A4" zoomScale="110" zoomScaleNormal="110" workbookViewId="0">
      <selection activeCell="E22" sqref="E22"/>
    </sheetView>
  </sheetViews>
  <sheetFormatPr defaultRowHeight="15"/>
  <cols>
    <col min="1" max="1" width="17.140625" bestFit="1" customWidth="1"/>
    <col min="2" max="2" width="19.5703125" customWidth="1"/>
    <col min="3" max="3" width="12.85546875" bestFit="1" customWidth="1"/>
    <col min="4" max="4" width="15.28515625" customWidth="1"/>
    <col min="5" max="5" width="12.42578125" customWidth="1"/>
    <col min="6" max="6" width="17.85546875" customWidth="1"/>
    <col min="7" max="7" width="17.7109375" customWidth="1"/>
    <col min="8" max="8" width="8.5703125" customWidth="1"/>
  </cols>
  <sheetData>
    <row r="1" spans="1:14" ht="44.45" customHeight="1" thickBot="1">
      <c r="A1" s="11" t="s">
        <v>23</v>
      </c>
      <c r="B1" s="12" t="s">
        <v>47</v>
      </c>
      <c r="C1" s="12" t="s">
        <v>48</v>
      </c>
      <c r="D1" s="12" t="s">
        <v>24</v>
      </c>
      <c r="E1" s="12" t="s">
        <v>49</v>
      </c>
      <c r="F1" s="12" t="s">
        <v>50</v>
      </c>
      <c r="G1" s="12" t="s">
        <v>51</v>
      </c>
      <c r="H1" s="12" t="s">
        <v>52</v>
      </c>
    </row>
    <row r="2" spans="1:14" ht="15" customHeight="1">
      <c r="A2" s="15" t="s">
        <v>27</v>
      </c>
      <c r="B2" s="16">
        <v>68</v>
      </c>
      <c r="C2" s="16">
        <v>13</v>
      </c>
      <c r="D2" s="16">
        <v>965</v>
      </c>
      <c r="E2" s="16">
        <v>965</v>
      </c>
      <c r="F2" s="16">
        <f>B2+C2+E2</f>
        <v>1046</v>
      </c>
      <c r="G2" s="16">
        <v>742</v>
      </c>
      <c r="H2" s="21">
        <f>G2/F2</f>
        <v>0.70936902485659659</v>
      </c>
      <c r="J2" s="88" t="s">
        <v>46</v>
      </c>
      <c r="K2" s="89"/>
      <c r="L2" s="89"/>
      <c r="M2" s="90"/>
    </row>
    <row r="3" spans="1:14">
      <c r="A3" s="17" t="s">
        <v>28</v>
      </c>
      <c r="B3" s="18">
        <v>118</v>
      </c>
      <c r="C3" s="18">
        <v>56</v>
      </c>
      <c r="D3" s="18">
        <v>426</v>
      </c>
      <c r="E3" s="18">
        <v>426</v>
      </c>
      <c r="F3" s="18">
        <f t="shared" ref="F3:F19" si="0">B3+C3+E3</f>
        <v>600</v>
      </c>
      <c r="G3" s="18">
        <v>338</v>
      </c>
      <c r="H3" s="22">
        <f t="shared" ref="H3:H21" si="1">G3/F3</f>
        <v>0.56333333333333335</v>
      </c>
      <c r="J3" s="91"/>
      <c r="K3" s="92"/>
      <c r="L3" s="92"/>
      <c r="M3" s="93"/>
    </row>
    <row r="4" spans="1:14" ht="15" customHeight="1" thickBot="1">
      <c r="A4" s="19" t="s">
        <v>29</v>
      </c>
      <c r="B4" s="20">
        <v>286</v>
      </c>
      <c r="C4" s="20">
        <v>77</v>
      </c>
      <c r="D4" s="20">
        <v>1085</v>
      </c>
      <c r="E4" s="20">
        <v>1085</v>
      </c>
      <c r="F4" s="20">
        <f t="shared" si="0"/>
        <v>1448</v>
      </c>
      <c r="G4" s="20">
        <v>1078</v>
      </c>
      <c r="H4" s="21">
        <f t="shared" si="1"/>
        <v>0.74447513812154698</v>
      </c>
      <c r="J4" s="91"/>
      <c r="K4" s="92"/>
      <c r="L4" s="92"/>
      <c r="M4" s="93"/>
    </row>
    <row r="5" spans="1:14" ht="16.5" thickBot="1">
      <c r="A5" s="17" t="s">
        <v>30</v>
      </c>
      <c r="B5" s="18">
        <v>320</v>
      </c>
      <c r="C5" s="18">
        <v>214</v>
      </c>
      <c r="D5" s="18">
        <v>2904</v>
      </c>
      <c r="E5" s="18">
        <v>2904</v>
      </c>
      <c r="F5" s="18">
        <f t="shared" si="0"/>
        <v>3438</v>
      </c>
      <c r="G5" s="18">
        <v>2582</v>
      </c>
      <c r="H5" s="22">
        <f t="shared" si="1"/>
        <v>0.75101803374054688</v>
      </c>
      <c r="J5" s="91"/>
      <c r="K5" s="92"/>
      <c r="L5" s="92"/>
      <c r="M5" s="93"/>
      <c r="N5" s="24">
        <f>B21+C21+E21-G21</f>
        <v>32391</v>
      </c>
    </row>
    <row r="6" spans="1:14">
      <c r="A6" s="19" t="s">
        <v>31</v>
      </c>
      <c r="B6" s="20">
        <v>519</v>
      </c>
      <c r="C6" s="20">
        <v>332</v>
      </c>
      <c r="D6" s="20">
        <v>5415</v>
      </c>
      <c r="E6" s="20">
        <v>5028</v>
      </c>
      <c r="F6" s="20">
        <f t="shared" si="0"/>
        <v>5879</v>
      </c>
      <c r="G6" s="20">
        <v>3041</v>
      </c>
      <c r="H6" s="21">
        <f t="shared" si="1"/>
        <v>0.51726484095934677</v>
      </c>
      <c r="J6" s="91"/>
      <c r="K6" s="92"/>
      <c r="L6" s="92"/>
      <c r="M6" s="93"/>
    </row>
    <row r="7" spans="1:14" ht="15.75" customHeight="1">
      <c r="A7" s="17" t="s">
        <v>32</v>
      </c>
      <c r="B7" s="18">
        <v>66</v>
      </c>
      <c r="C7" s="18">
        <v>73</v>
      </c>
      <c r="D7" s="18">
        <v>1383</v>
      </c>
      <c r="E7" s="18">
        <v>1337</v>
      </c>
      <c r="F7" s="18">
        <f t="shared" si="0"/>
        <v>1476</v>
      </c>
      <c r="G7" s="18">
        <v>744</v>
      </c>
      <c r="H7" s="22">
        <f t="shared" si="1"/>
        <v>0.50406504065040647</v>
      </c>
      <c r="J7" s="91"/>
      <c r="K7" s="92"/>
      <c r="L7" s="92"/>
      <c r="M7" s="93"/>
    </row>
    <row r="8" spans="1:14" ht="15.75" thickBot="1">
      <c r="A8" s="19" t="s">
        <v>33</v>
      </c>
      <c r="B8" s="20">
        <v>502</v>
      </c>
      <c r="C8" s="20">
        <v>34</v>
      </c>
      <c r="D8" s="20">
        <v>4709</v>
      </c>
      <c r="E8" s="20">
        <v>4624</v>
      </c>
      <c r="F8" s="20">
        <f t="shared" si="0"/>
        <v>5160</v>
      </c>
      <c r="G8" s="20">
        <v>2625</v>
      </c>
      <c r="H8" s="21">
        <f t="shared" si="1"/>
        <v>0.50872093023255816</v>
      </c>
      <c r="J8" s="94"/>
      <c r="K8" s="95"/>
      <c r="L8" s="95"/>
      <c r="M8" s="96"/>
    </row>
    <row r="9" spans="1:14">
      <c r="A9" s="17" t="s">
        <v>34</v>
      </c>
      <c r="B9" s="18">
        <v>223</v>
      </c>
      <c r="C9" s="18">
        <v>230</v>
      </c>
      <c r="D9" s="18">
        <v>1876</v>
      </c>
      <c r="E9" s="18">
        <v>1745</v>
      </c>
      <c r="F9" s="18">
        <f t="shared" si="0"/>
        <v>2198</v>
      </c>
      <c r="G9" s="18">
        <v>1002</v>
      </c>
      <c r="H9" s="22">
        <f t="shared" si="1"/>
        <v>0.45586897179253866</v>
      </c>
    </row>
    <row r="10" spans="1:14">
      <c r="A10" s="19" t="s">
        <v>35</v>
      </c>
      <c r="B10" s="20">
        <v>1639</v>
      </c>
      <c r="C10" s="20">
        <v>2998</v>
      </c>
      <c r="D10" s="20">
        <v>13495</v>
      </c>
      <c r="E10" s="20">
        <v>11440</v>
      </c>
      <c r="F10" s="20">
        <f t="shared" si="0"/>
        <v>16077</v>
      </c>
      <c r="G10" s="20">
        <v>7048</v>
      </c>
      <c r="H10" s="21">
        <f t="shared" si="1"/>
        <v>0.43839024693661754</v>
      </c>
    </row>
    <row r="11" spans="1:14">
      <c r="A11" s="17" t="s">
        <v>36</v>
      </c>
      <c r="B11" s="18">
        <v>118</v>
      </c>
      <c r="C11" s="18">
        <v>34</v>
      </c>
      <c r="D11" s="18">
        <v>1391</v>
      </c>
      <c r="E11" s="18">
        <v>1358</v>
      </c>
      <c r="F11" s="18">
        <f t="shared" si="0"/>
        <v>1510</v>
      </c>
      <c r="G11" s="18">
        <v>899</v>
      </c>
      <c r="H11" s="22">
        <f t="shared" si="1"/>
        <v>0.59536423841059605</v>
      </c>
    </row>
    <row r="12" spans="1:14">
      <c r="A12" s="19" t="s">
        <v>44</v>
      </c>
      <c r="B12" s="20">
        <v>55</v>
      </c>
      <c r="C12" s="20">
        <v>22</v>
      </c>
      <c r="D12" s="20">
        <v>192</v>
      </c>
      <c r="E12" s="20">
        <v>192</v>
      </c>
      <c r="F12" s="20">
        <f t="shared" si="0"/>
        <v>269</v>
      </c>
      <c r="G12" s="20">
        <v>172</v>
      </c>
      <c r="H12" s="21">
        <f t="shared" si="1"/>
        <v>0.63940520446096649</v>
      </c>
    </row>
    <row r="13" spans="1:14">
      <c r="A13" s="17" t="s">
        <v>37</v>
      </c>
      <c r="B13" s="18">
        <v>217</v>
      </c>
      <c r="C13" s="18">
        <v>1448</v>
      </c>
      <c r="D13" s="18">
        <v>5879</v>
      </c>
      <c r="E13" s="18">
        <v>4650</v>
      </c>
      <c r="F13" s="18">
        <f t="shared" si="0"/>
        <v>6315</v>
      </c>
      <c r="G13" s="18">
        <v>2715</v>
      </c>
      <c r="H13" s="22">
        <f t="shared" si="1"/>
        <v>0.42992874109263657</v>
      </c>
    </row>
    <row r="14" spans="1:14">
      <c r="A14" s="19" t="s">
        <v>38</v>
      </c>
      <c r="B14" s="20">
        <v>350</v>
      </c>
      <c r="C14" s="20">
        <v>143</v>
      </c>
      <c r="D14" s="20">
        <v>2106</v>
      </c>
      <c r="E14" s="20">
        <v>2106</v>
      </c>
      <c r="F14" s="20">
        <f t="shared" si="0"/>
        <v>2599</v>
      </c>
      <c r="G14" s="20">
        <v>1731</v>
      </c>
      <c r="H14" s="21">
        <f t="shared" si="1"/>
        <v>0.66602539438245478</v>
      </c>
    </row>
    <row r="15" spans="1:14">
      <c r="A15" s="17" t="s">
        <v>39</v>
      </c>
      <c r="B15" s="18">
        <v>66</v>
      </c>
      <c r="C15" s="18">
        <v>160</v>
      </c>
      <c r="D15" s="18">
        <v>1828</v>
      </c>
      <c r="E15" s="18">
        <v>1828</v>
      </c>
      <c r="F15" s="18">
        <f t="shared" si="0"/>
        <v>2054</v>
      </c>
      <c r="G15" s="18">
        <v>898</v>
      </c>
      <c r="H15" s="22">
        <f t="shared" si="1"/>
        <v>0.43719571567672832</v>
      </c>
    </row>
    <row r="16" spans="1:14">
      <c r="A16" s="19" t="s">
        <v>40</v>
      </c>
      <c r="B16" s="20">
        <v>204</v>
      </c>
      <c r="C16" s="20">
        <v>142</v>
      </c>
      <c r="D16" s="20">
        <v>2137</v>
      </c>
      <c r="E16" s="20">
        <v>2137</v>
      </c>
      <c r="F16" s="20">
        <f t="shared" si="0"/>
        <v>2483</v>
      </c>
      <c r="G16" s="20">
        <v>1530</v>
      </c>
      <c r="H16" s="21">
        <f t="shared" si="1"/>
        <v>0.61619009262988322</v>
      </c>
    </row>
    <row r="17" spans="1:8">
      <c r="A17" s="17" t="s">
        <v>45</v>
      </c>
      <c r="B17" s="18">
        <v>220</v>
      </c>
      <c r="C17" s="18">
        <v>326</v>
      </c>
      <c r="D17" s="18">
        <v>5609</v>
      </c>
      <c r="E17" s="18">
        <v>5444</v>
      </c>
      <c r="F17" s="18">
        <f t="shared" si="0"/>
        <v>5990</v>
      </c>
      <c r="G17" s="18">
        <v>3069</v>
      </c>
      <c r="H17" s="22">
        <f t="shared" si="1"/>
        <v>0.51235392320534223</v>
      </c>
    </row>
    <row r="18" spans="1:8">
      <c r="A18" s="19" t="s">
        <v>41</v>
      </c>
      <c r="B18" s="20">
        <v>60</v>
      </c>
      <c r="C18" s="20">
        <v>6</v>
      </c>
      <c r="D18" s="20">
        <v>858</v>
      </c>
      <c r="E18" s="20">
        <v>746</v>
      </c>
      <c r="F18" s="20">
        <f t="shared" si="0"/>
        <v>812</v>
      </c>
      <c r="G18" s="20">
        <v>542</v>
      </c>
      <c r="H18" s="21">
        <f t="shared" si="1"/>
        <v>0.66748768472906406</v>
      </c>
    </row>
    <row r="19" spans="1:8">
      <c r="A19" s="17" t="s">
        <v>42</v>
      </c>
      <c r="B19" s="18">
        <v>611</v>
      </c>
      <c r="C19" s="18">
        <v>440</v>
      </c>
      <c r="D19" s="18">
        <v>6369</v>
      </c>
      <c r="E19" s="18">
        <v>5612</v>
      </c>
      <c r="F19" s="18">
        <f t="shared" si="0"/>
        <v>6663</v>
      </c>
      <c r="G19" s="18">
        <v>2870</v>
      </c>
      <c r="H19" s="22">
        <f t="shared" si="1"/>
        <v>0.43073690529791386</v>
      </c>
    </row>
    <row r="20" spans="1:8" ht="9.6" customHeight="1"/>
    <row r="21" spans="1:8">
      <c r="A21" s="13" t="s">
        <v>15</v>
      </c>
      <c r="B21" s="14">
        <f t="shared" ref="B21:C21" si="2">SUM(B2:B19)</f>
        <v>5642</v>
      </c>
      <c r="C21" s="14">
        <f t="shared" si="2"/>
        <v>6748</v>
      </c>
      <c r="D21" s="14">
        <f>SUM(D2:D19)</f>
        <v>58627</v>
      </c>
      <c r="E21" s="14">
        <f>SUM(E2:E19)</f>
        <v>53627</v>
      </c>
      <c r="F21" s="14">
        <f>SUM(F2:F19)</f>
        <v>66017</v>
      </c>
      <c r="G21" s="14">
        <f>SUM(G2:G19)</f>
        <v>33626</v>
      </c>
      <c r="H21" s="23">
        <f t="shared" si="1"/>
        <v>0.50935365133223265</v>
      </c>
    </row>
  </sheetData>
  <mergeCells count="1">
    <mergeCell ref="J2:M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10" zoomScale="85" zoomScaleNormal="85" workbookViewId="0">
      <selection activeCell="C26" sqref="C26:G31"/>
    </sheetView>
  </sheetViews>
  <sheetFormatPr defaultRowHeight="15"/>
  <cols>
    <col min="1" max="1" width="18" customWidth="1"/>
    <col min="2" max="7" width="9" style="46" customWidth="1"/>
    <col min="8" max="14" width="9.7109375" style="46" customWidth="1"/>
  </cols>
  <sheetData>
    <row r="1" spans="1:14" ht="15" customHeight="1">
      <c r="A1" s="99" t="s">
        <v>23</v>
      </c>
      <c r="B1" s="109" t="s">
        <v>25</v>
      </c>
      <c r="C1" s="110"/>
      <c r="D1" s="111"/>
      <c r="E1" s="100" t="s">
        <v>26</v>
      </c>
      <c r="F1" s="101"/>
      <c r="G1" s="102"/>
      <c r="H1" s="103" t="s">
        <v>58</v>
      </c>
      <c r="I1" s="104"/>
      <c r="J1" s="105"/>
      <c r="K1" s="106" t="s">
        <v>59</v>
      </c>
      <c r="L1" s="107"/>
      <c r="M1" s="108"/>
      <c r="N1" s="97" t="s">
        <v>53</v>
      </c>
    </row>
    <row r="2" spans="1:14">
      <c r="A2" s="99"/>
      <c r="B2" s="29" t="s">
        <v>55</v>
      </c>
      <c r="C2" s="30" t="s">
        <v>54</v>
      </c>
      <c r="D2" s="47" t="s">
        <v>57</v>
      </c>
      <c r="E2" s="31" t="s">
        <v>55</v>
      </c>
      <c r="F2" s="32" t="s">
        <v>54</v>
      </c>
      <c r="G2" s="28" t="s">
        <v>57</v>
      </c>
      <c r="H2" s="48" t="s">
        <v>55</v>
      </c>
      <c r="I2" s="49" t="s">
        <v>54</v>
      </c>
      <c r="J2" s="50" t="s">
        <v>57</v>
      </c>
      <c r="K2" s="33" t="s">
        <v>55</v>
      </c>
      <c r="L2" s="34" t="s">
        <v>54</v>
      </c>
      <c r="M2" s="51" t="s">
        <v>57</v>
      </c>
      <c r="N2" s="98"/>
    </row>
    <row r="3" spans="1:14">
      <c r="A3" s="25" t="s">
        <v>27</v>
      </c>
      <c r="B3" s="35">
        <v>199</v>
      </c>
      <c r="C3" s="36">
        <v>31</v>
      </c>
      <c r="D3" s="37">
        <v>230</v>
      </c>
      <c r="E3" s="35">
        <v>97</v>
      </c>
      <c r="F3" s="36">
        <v>19</v>
      </c>
      <c r="G3" s="37">
        <v>116</v>
      </c>
      <c r="H3" s="38">
        <v>139</v>
      </c>
      <c r="I3" s="39">
        <v>44</v>
      </c>
      <c r="J3" s="40">
        <v>183</v>
      </c>
      <c r="K3" s="35">
        <v>197</v>
      </c>
      <c r="L3" s="36">
        <v>16</v>
      </c>
      <c r="M3" s="37">
        <v>213</v>
      </c>
      <c r="N3" s="41">
        <v>742</v>
      </c>
    </row>
    <row r="4" spans="1:14">
      <c r="A4" s="25" t="s">
        <v>28</v>
      </c>
      <c r="B4" s="35">
        <v>33</v>
      </c>
      <c r="C4" s="36">
        <v>11</v>
      </c>
      <c r="D4" s="37">
        <v>44</v>
      </c>
      <c r="E4" s="35">
        <v>51</v>
      </c>
      <c r="F4" s="36">
        <v>9</v>
      </c>
      <c r="G4" s="37">
        <v>60</v>
      </c>
      <c r="H4" s="38">
        <v>84</v>
      </c>
      <c r="I4" s="39">
        <v>21</v>
      </c>
      <c r="J4" s="40">
        <v>105</v>
      </c>
      <c r="K4" s="35">
        <v>125</v>
      </c>
      <c r="L4" s="36">
        <v>4</v>
      </c>
      <c r="M4" s="37">
        <v>129</v>
      </c>
      <c r="N4" s="41">
        <v>338</v>
      </c>
    </row>
    <row r="5" spans="1:14">
      <c r="A5" s="25" t="s">
        <v>29</v>
      </c>
      <c r="B5" s="35">
        <v>94</v>
      </c>
      <c r="C5" s="36">
        <v>49</v>
      </c>
      <c r="D5" s="37">
        <v>143</v>
      </c>
      <c r="E5" s="35">
        <v>210</v>
      </c>
      <c r="F5" s="36">
        <v>33</v>
      </c>
      <c r="G5" s="37">
        <v>243</v>
      </c>
      <c r="H5" s="38">
        <v>348</v>
      </c>
      <c r="I5" s="39">
        <v>40</v>
      </c>
      <c r="J5" s="40">
        <v>388</v>
      </c>
      <c r="K5" s="35">
        <v>304</v>
      </c>
      <c r="L5" s="36"/>
      <c r="M5" s="37">
        <v>304</v>
      </c>
      <c r="N5" s="41">
        <v>1078</v>
      </c>
    </row>
    <row r="6" spans="1:14">
      <c r="A6" s="25" t="s">
        <v>30</v>
      </c>
      <c r="B6" s="35">
        <v>169</v>
      </c>
      <c r="C6" s="36">
        <v>23</v>
      </c>
      <c r="D6" s="37">
        <v>192</v>
      </c>
      <c r="E6" s="35">
        <v>308</v>
      </c>
      <c r="F6" s="36">
        <v>58</v>
      </c>
      <c r="G6" s="37">
        <v>366</v>
      </c>
      <c r="H6" s="38">
        <v>894</v>
      </c>
      <c r="I6" s="39">
        <v>76</v>
      </c>
      <c r="J6" s="40">
        <v>970</v>
      </c>
      <c r="K6" s="35">
        <v>1041</v>
      </c>
      <c r="L6" s="36">
        <v>13</v>
      </c>
      <c r="M6" s="37">
        <v>1054</v>
      </c>
      <c r="N6" s="41">
        <v>2582</v>
      </c>
    </row>
    <row r="7" spans="1:14">
      <c r="A7" s="25" t="s">
        <v>31</v>
      </c>
      <c r="B7" s="35">
        <v>212</v>
      </c>
      <c r="C7" s="36">
        <v>57</v>
      </c>
      <c r="D7" s="37">
        <v>269</v>
      </c>
      <c r="E7" s="35">
        <v>821</v>
      </c>
      <c r="F7" s="36">
        <v>143</v>
      </c>
      <c r="G7" s="37">
        <v>964</v>
      </c>
      <c r="H7" s="38">
        <v>783</v>
      </c>
      <c r="I7" s="39">
        <v>48</v>
      </c>
      <c r="J7" s="40">
        <v>831</v>
      </c>
      <c r="K7" s="35">
        <v>903</v>
      </c>
      <c r="L7" s="36">
        <v>74</v>
      </c>
      <c r="M7" s="37">
        <v>977</v>
      </c>
      <c r="N7" s="41">
        <v>3041</v>
      </c>
    </row>
    <row r="8" spans="1:14">
      <c r="A8" s="25" t="s">
        <v>56</v>
      </c>
      <c r="B8" s="35">
        <v>74</v>
      </c>
      <c r="C8" s="36">
        <v>11</v>
      </c>
      <c r="D8" s="37">
        <v>85</v>
      </c>
      <c r="E8" s="35">
        <v>232</v>
      </c>
      <c r="F8" s="36">
        <v>16</v>
      </c>
      <c r="G8" s="37">
        <v>248</v>
      </c>
      <c r="H8" s="38">
        <v>181</v>
      </c>
      <c r="I8" s="39">
        <v>13</v>
      </c>
      <c r="J8" s="40">
        <v>194</v>
      </c>
      <c r="K8" s="35">
        <v>202</v>
      </c>
      <c r="L8" s="36">
        <v>15</v>
      </c>
      <c r="M8" s="37">
        <v>217</v>
      </c>
      <c r="N8" s="41">
        <v>744</v>
      </c>
    </row>
    <row r="9" spans="1:14">
      <c r="A9" s="25" t="s">
        <v>33</v>
      </c>
      <c r="B9" s="35">
        <v>155</v>
      </c>
      <c r="C9" s="36">
        <v>81</v>
      </c>
      <c r="D9" s="37">
        <v>236</v>
      </c>
      <c r="E9" s="35">
        <v>199</v>
      </c>
      <c r="F9" s="36">
        <v>171</v>
      </c>
      <c r="G9" s="37">
        <v>370</v>
      </c>
      <c r="H9" s="38">
        <v>899</v>
      </c>
      <c r="I9" s="39">
        <v>201</v>
      </c>
      <c r="J9" s="40">
        <v>1100</v>
      </c>
      <c r="K9" s="35">
        <v>876</v>
      </c>
      <c r="L9" s="36">
        <v>43</v>
      </c>
      <c r="M9" s="37">
        <v>919</v>
      </c>
      <c r="N9" s="41">
        <v>2625</v>
      </c>
    </row>
    <row r="10" spans="1:14">
      <c r="A10" s="25" t="s">
        <v>34</v>
      </c>
      <c r="B10" s="35">
        <v>88</v>
      </c>
      <c r="C10" s="36">
        <v>25</v>
      </c>
      <c r="D10" s="37">
        <v>113</v>
      </c>
      <c r="E10" s="35">
        <v>284</v>
      </c>
      <c r="F10" s="36">
        <v>70</v>
      </c>
      <c r="G10" s="37">
        <v>354</v>
      </c>
      <c r="H10" s="38">
        <v>214</v>
      </c>
      <c r="I10" s="39">
        <v>11</v>
      </c>
      <c r="J10" s="40">
        <v>225</v>
      </c>
      <c r="K10" s="35">
        <v>275</v>
      </c>
      <c r="L10" s="36">
        <v>35</v>
      </c>
      <c r="M10" s="37">
        <v>310</v>
      </c>
      <c r="N10" s="41">
        <v>1002</v>
      </c>
    </row>
    <row r="11" spans="1:14">
      <c r="A11" s="25" t="s">
        <v>35</v>
      </c>
      <c r="B11" s="35">
        <v>290</v>
      </c>
      <c r="C11" s="36">
        <v>81</v>
      </c>
      <c r="D11" s="37">
        <v>371</v>
      </c>
      <c r="E11" s="35">
        <v>1337</v>
      </c>
      <c r="F11" s="36">
        <v>383</v>
      </c>
      <c r="G11" s="37">
        <v>1720</v>
      </c>
      <c r="H11" s="38">
        <v>2518</v>
      </c>
      <c r="I11" s="39">
        <v>125</v>
      </c>
      <c r="J11" s="40">
        <v>2643</v>
      </c>
      <c r="K11" s="35">
        <v>2201</v>
      </c>
      <c r="L11" s="36">
        <v>113</v>
      </c>
      <c r="M11" s="37">
        <v>2314</v>
      </c>
      <c r="N11" s="41">
        <v>7048</v>
      </c>
    </row>
    <row r="12" spans="1:14">
      <c r="A12" s="25" t="s">
        <v>36</v>
      </c>
      <c r="B12" s="35">
        <v>112</v>
      </c>
      <c r="C12" s="36">
        <v>10</v>
      </c>
      <c r="D12" s="37">
        <v>122</v>
      </c>
      <c r="E12" s="35">
        <v>151</v>
      </c>
      <c r="F12" s="36">
        <v>11</v>
      </c>
      <c r="G12" s="37">
        <v>162</v>
      </c>
      <c r="H12" s="38">
        <v>217</v>
      </c>
      <c r="I12" s="39">
        <v>40</v>
      </c>
      <c r="J12" s="40">
        <v>257</v>
      </c>
      <c r="K12" s="35">
        <v>309</v>
      </c>
      <c r="L12" s="36">
        <v>49</v>
      </c>
      <c r="M12" s="37">
        <v>358</v>
      </c>
      <c r="N12" s="41">
        <v>899</v>
      </c>
    </row>
    <row r="13" spans="1:14">
      <c r="A13" s="25" t="s">
        <v>44</v>
      </c>
      <c r="B13" s="35">
        <v>9</v>
      </c>
      <c r="C13" s="36">
        <v>4</v>
      </c>
      <c r="D13" s="37">
        <v>13</v>
      </c>
      <c r="E13" s="35">
        <v>14</v>
      </c>
      <c r="F13" s="36">
        <v>9</v>
      </c>
      <c r="G13" s="37">
        <v>23</v>
      </c>
      <c r="H13" s="38">
        <v>54</v>
      </c>
      <c r="I13" s="39">
        <v>7</v>
      </c>
      <c r="J13" s="40">
        <v>61</v>
      </c>
      <c r="K13" s="35">
        <v>69</v>
      </c>
      <c r="L13" s="36">
        <v>6</v>
      </c>
      <c r="M13" s="37">
        <v>75</v>
      </c>
      <c r="N13" s="41">
        <v>172</v>
      </c>
    </row>
    <row r="14" spans="1:14">
      <c r="A14" s="25" t="s">
        <v>37</v>
      </c>
      <c r="B14" s="35">
        <v>261</v>
      </c>
      <c r="C14" s="36">
        <v>49</v>
      </c>
      <c r="D14" s="37">
        <v>310</v>
      </c>
      <c r="E14" s="35">
        <v>541</v>
      </c>
      <c r="F14" s="36">
        <v>84</v>
      </c>
      <c r="G14" s="37">
        <v>625</v>
      </c>
      <c r="H14" s="38">
        <v>876</v>
      </c>
      <c r="I14" s="39">
        <v>37</v>
      </c>
      <c r="J14" s="40">
        <v>913</v>
      </c>
      <c r="K14" s="35">
        <v>811</v>
      </c>
      <c r="L14" s="36">
        <v>56</v>
      </c>
      <c r="M14" s="37">
        <v>867</v>
      </c>
      <c r="N14" s="41">
        <v>2715</v>
      </c>
    </row>
    <row r="15" spans="1:14">
      <c r="A15" s="25" t="s">
        <v>38</v>
      </c>
      <c r="B15" s="35">
        <v>315</v>
      </c>
      <c r="C15" s="36">
        <v>56</v>
      </c>
      <c r="D15" s="37">
        <v>371</v>
      </c>
      <c r="E15" s="35">
        <v>181</v>
      </c>
      <c r="F15" s="36">
        <v>33</v>
      </c>
      <c r="G15" s="37">
        <v>214</v>
      </c>
      <c r="H15" s="38">
        <v>440</v>
      </c>
      <c r="I15" s="39">
        <v>102</v>
      </c>
      <c r="J15" s="40">
        <v>542</v>
      </c>
      <c r="K15" s="35">
        <v>593</v>
      </c>
      <c r="L15" s="36">
        <v>11</v>
      </c>
      <c r="M15" s="37">
        <v>604</v>
      </c>
      <c r="N15" s="41">
        <v>1731</v>
      </c>
    </row>
    <row r="16" spans="1:14">
      <c r="A16" s="25" t="s">
        <v>39</v>
      </c>
      <c r="B16" s="35">
        <v>36</v>
      </c>
      <c r="C16" s="36">
        <v>9</v>
      </c>
      <c r="D16" s="37">
        <v>45</v>
      </c>
      <c r="E16" s="35">
        <v>182</v>
      </c>
      <c r="F16" s="36">
        <v>42</v>
      </c>
      <c r="G16" s="37">
        <v>224</v>
      </c>
      <c r="H16" s="38">
        <v>313</v>
      </c>
      <c r="I16" s="39">
        <v>16</v>
      </c>
      <c r="J16" s="40">
        <v>329</v>
      </c>
      <c r="K16" s="35">
        <v>283</v>
      </c>
      <c r="L16" s="36">
        <v>17</v>
      </c>
      <c r="M16" s="37">
        <v>300</v>
      </c>
      <c r="N16" s="41">
        <v>898</v>
      </c>
    </row>
    <row r="17" spans="1:14">
      <c r="A17" s="25" t="s">
        <v>40</v>
      </c>
      <c r="B17" s="35">
        <v>137</v>
      </c>
      <c r="C17" s="36">
        <v>16</v>
      </c>
      <c r="D17" s="37">
        <v>153</v>
      </c>
      <c r="E17" s="35">
        <v>199</v>
      </c>
      <c r="F17" s="36">
        <v>21</v>
      </c>
      <c r="G17" s="37">
        <v>220</v>
      </c>
      <c r="H17" s="38">
        <v>468</v>
      </c>
      <c r="I17" s="39">
        <v>50</v>
      </c>
      <c r="J17" s="40">
        <v>518</v>
      </c>
      <c r="K17" s="35">
        <v>623</v>
      </c>
      <c r="L17" s="36">
        <v>16</v>
      </c>
      <c r="M17" s="37">
        <v>639</v>
      </c>
      <c r="N17" s="41">
        <v>1530</v>
      </c>
    </row>
    <row r="18" spans="1:14">
      <c r="A18" s="25" t="s">
        <v>45</v>
      </c>
      <c r="B18" s="35">
        <v>327</v>
      </c>
      <c r="C18" s="36">
        <v>57</v>
      </c>
      <c r="D18" s="37">
        <v>384</v>
      </c>
      <c r="E18" s="35">
        <v>779</v>
      </c>
      <c r="F18" s="36">
        <v>172</v>
      </c>
      <c r="G18" s="37">
        <v>951</v>
      </c>
      <c r="H18" s="38">
        <v>776</v>
      </c>
      <c r="I18" s="39">
        <v>37</v>
      </c>
      <c r="J18" s="40">
        <v>813</v>
      </c>
      <c r="K18" s="35">
        <v>830</v>
      </c>
      <c r="L18" s="36">
        <v>91</v>
      </c>
      <c r="M18" s="37">
        <v>921</v>
      </c>
      <c r="N18" s="41">
        <v>3069</v>
      </c>
    </row>
    <row r="19" spans="1:14">
      <c r="A19" s="25" t="s">
        <v>41</v>
      </c>
      <c r="B19" s="35">
        <v>66</v>
      </c>
      <c r="C19" s="36">
        <v>8</v>
      </c>
      <c r="D19" s="37">
        <v>74</v>
      </c>
      <c r="E19" s="35">
        <v>135</v>
      </c>
      <c r="F19" s="36">
        <v>20</v>
      </c>
      <c r="G19" s="37">
        <v>155</v>
      </c>
      <c r="H19" s="38">
        <v>123</v>
      </c>
      <c r="I19" s="39">
        <v>17</v>
      </c>
      <c r="J19" s="40">
        <v>140</v>
      </c>
      <c r="K19" s="35">
        <v>146</v>
      </c>
      <c r="L19" s="36">
        <v>27</v>
      </c>
      <c r="M19" s="37">
        <v>173</v>
      </c>
      <c r="N19" s="41">
        <v>542</v>
      </c>
    </row>
    <row r="20" spans="1:14">
      <c r="A20" s="25" t="s">
        <v>42</v>
      </c>
      <c r="B20" s="35">
        <v>154</v>
      </c>
      <c r="C20" s="36">
        <v>24</v>
      </c>
      <c r="D20" s="37">
        <v>178</v>
      </c>
      <c r="E20" s="35">
        <v>666</v>
      </c>
      <c r="F20" s="36">
        <v>110</v>
      </c>
      <c r="G20" s="37">
        <v>776</v>
      </c>
      <c r="H20" s="38">
        <v>901</v>
      </c>
      <c r="I20" s="39">
        <v>75</v>
      </c>
      <c r="J20" s="40">
        <v>976</v>
      </c>
      <c r="K20" s="35">
        <v>878</v>
      </c>
      <c r="L20" s="36">
        <v>62</v>
      </c>
      <c r="M20" s="37">
        <v>940</v>
      </c>
      <c r="N20" s="41">
        <v>2870</v>
      </c>
    </row>
    <row r="21" spans="1:14" ht="15.75" thickBot="1">
      <c r="A21" s="26" t="s">
        <v>53</v>
      </c>
      <c r="B21" s="42">
        <f>SUM(B3:B20)</f>
        <v>2731</v>
      </c>
      <c r="C21" s="43">
        <f t="shared" ref="C21:N21" si="0">SUM(C3:C20)</f>
        <v>602</v>
      </c>
      <c r="D21" s="44">
        <f t="shared" si="0"/>
        <v>3333</v>
      </c>
      <c r="E21" s="42">
        <f t="shared" si="0"/>
        <v>6387</v>
      </c>
      <c r="F21" s="43">
        <f t="shared" si="0"/>
        <v>1404</v>
      </c>
      <c r="G21" s="44">
        <f t="shared" si="0"/>
        <v>7791</v>
      </c>
      <c r="H21" s="42">
        <f t="shared" si="0"/>
        <v>10228</v>
      </c>
      <c r="I21" s="43">
        <f t="shared" si="0"/>
        <v>960</v>
      </c>
      <c r="J21" s="44">
        <f t="shared" si="0"/>
        <v>11188</v>
      </c>
      <c r="K21" s="42">
        <f t="shared" si="0"/>
        <v>10666</v>
      </c>
      <c r="L21" s="43">
        <f t="shared" si="0"/>
        <v>648</v>
      </c>
      <c r="M21" s="44">
        <f t="shared" si="0"/>
        <v>11314</v>
      </c>
      <c r="N21" s="45">
        <f t="shared" si="0"/>
        <v>33626</v>
      </c>
    </row>
    <row r="23" spans="1:14">
      <c r="L23" s="52">
        <f>C21+F21+I21+L21</f>
        <v>3614</v>
      </c>
    </row>
    <row r="26" spans="1:14">
      <c r="D26" s="46" t="s">
        <v>22</v>
      </c>
      <c r="E26" s="46" t="s">
        <v>62</v>
      </c>
      <c r="F26" s="46" t="s">
        <v>63</v>
      </c>
    </row>
    <row r="27" spans="1:14">
      <c r="C27" s="46" t="s">
        <v>9</v>
      </c>
      <c r="D27" s="53">
        <v>1078</v>
      </c>
      <c r="E27" s="46">
        <v>602</v>
      </c>
      <c r="F27" s="53">
        <f>D27-E27</f>
        <v>476</v>
      </c>
      <c r="G27" s="54">
        <f>E27/D27</f>
        <v>0.55844155844155841</v>
      </c>
    </row>
    <row r="28" spans="1:14">
      <c r="C28" s="46" t="s">
        <v>10</v>
      </c>
      <c r="D28" s="53">
        <v>5166</v>
      </c>
      <c r="E28" s="46">
        <v>1404</v>
      </c>
      <c r="F28" s="53">
        <f>D28-E28</f>
        <v>3762</v>
      </c>
      <c r="G28" s="54">
        <f>E28/D28</f>
        <v>0.27177700348432055</v>
      </c>
    </row>
    <row r="29" spans="1:14">
      <c r="C29" s="46" t="s">
        <v>60</v>
      </c>
      <c r="D29" s="53">
        <v>6279</v>
      </c>
      <c r="E29" s="46">
        <v>960</v>
      </c>
      <c r="F29" s="53">
        <f>D29-E29</f>
        <v>5319</v>
      </c>
      <c r="G29" s="54">
        <f>E29/D29</f>
        <v>0.15289058767319638</v>
      </c>
    </row>
    <row r="30" spans="1:14">
      <c r="C30" s="46" t="s">
        <v>61</v>
      </c>
      <c r="D30" s="53">
        <v>2070</v>
      </c>
      <c r="E30" s="46">
        <v>648</v>
      </c>
      <c r="F30" s="53">
        <f>D30-E30</f>
        <v>1422</v>
      </c>
      <c r="G30" s="54">
        <f>E30/D30</f>
        <v>0.31304347826086959</v>
      </c>
    </row>
    <row r="31" spans="1:14">
      <c r="C31" s="46" t="s">
        <v>57</v>
      </c>
      <c r="D31" s="53">
        <v>14593</v>
      </c>
      <c r="E31" s="53">
        <f>SUM(E27:E30)</f>
        <v>3614</v>
      </c>
      <c r="F31" s="53">
        <f>D31-E31</f>
        <v>10979</v>
      </c>
      <c r="G31" s="54">
        <f>E31/D31</f>
        <v>0.2476529843075447</v>
      </c>
    </row>
  </sheetData>
  <mergeCells count="6">
    <mergeCell ref="N1:N2"/>
    <mergeCell ref="A1:A2"/>
    <mergeCell ref="E1:G1"/>
    <mergeCell ref="H1:J1"/>
    <mergeCell ref="K1:M1"/>
    <mergeCell ref="B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B1" sqref="A1:B1048576"/>
    </sheetView>
  </sheetViews>
  <sheetFormatPr defaultRowHeight="15"/>
  <cols>
    <col min="2" max="2" width="12.85546875" customWidth="1"/>
    <col min="5" max="5" width="9.85546875" customWidth="1"/>
  </cols>
  <sheetData>
    <row r="1" spans="1:5" ht="31.5" customHeight="1" thickBot="1">
      <c r="A1" s="70" t="s">
        <v>54</v>
      </c>
      <c r="B1" s="74" t="s">
        <v>64</v>
      </c>
      <c r="C1" s="74" t="s">
        <v>65</v>
      </c>
      <c r="D1" s="75" t="s">
        <v>63</v>
      </c>
      <c r="E1" s="76" t="s">
        <v>66</v>
      </c>
    </row>
    <row r="2" spans="1:5">
      <c r="A2" s="59" t="s">
        <v>9</v>
      </c>
      <c r="B2" s="57">
        <v>1078</v>
      </c>
      <c r="C2" s="58">
        <v>602</v>
      </c>
      <c r="D2" s="61">
        <f>B2-C2</f>
        <v>476</v>
      </c>
      <c r="E2" s="63">
        <f>C2/B2</f>
        <v>0.55844155844155841</v>
      </c>
    </row>
    <row r="3" spans="1:5">
      <c r="A3" s="60" t="s">
        <v>10</v>
      </c>
      <c r="B3" s="55">
        <v>5166</v>
      </c>
      <c r="C3" s="56">
        <v>1404</v>
      </c>
      <c r="D3" s="62">
        <f>B3-C3</f>
        <v>3762</v>
      </c>
      <c r="E3" s="64">
        <f>C3/B3</f>
        <v>0.27177700348432055</v>
      </c>
    </row>
    <row r="4" spans="1:5">
      <c r="A4" s="60" t="s">
        <v>60</v>
      </c>
      <c r="B4" s="55">
        <v>6279</v>
      </c>
      <c r="C4" s="56">
        <v>960</v>
      </c>
      <c r="D4" s="62">
        <f>B4-C4</f>
        <v>5319</v>
      </c>
      <c r="E4" s="64">
        <f>C4/B4</f>
        <v>0.15289058767319638</v>
      </c>
    </row>
    <row r="5" spans="1:5" ht="15.75" thickBot="1">
      <c r="A5" s="65" t="s">
        <v>61</v>
      </c>
      <c r="B5" s="66">
        <v>2070</v>
      </c>
      <c r="C5" s="67">
        <v>648</v>
      </c>
      <c r="D5" s="68">
        <f>B5-C5</f>
        <v>1422</v>
      </c>
      <c r="E5" s="69">
        <f>C5/B5</f>
        <v>0.31304347826086959</v>
      </c>
    </row>
    <row r="6" spans="1:5" ht="15.75" thickBot="1">
      <c r="A6" s="70" t="s">
        <v>57</v>
      </c>
      <c r="B6" s="71">
        <v>14593</v>
      </c>
      <c r="C6" s="71">
        <f>SUM(C2:C5)</f>
        <v>3614</v>
      </c>
      <c r="D6" s="72">
        <f>B6-C6</f>
        <v>10979</v>
      </c>
      <c r="E6" s="73">
        <f>C6/B6</f>
        <v>0.2476529843075447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6F68666B2224DBD60E57DCD303CF2" ma:contentTypeVersion="8" ma:contentTypeDescription="Create a new document." ma:contentTypeScope="" ma:versionID="40da813796508e372d22dee8c4b75102">
  <xsd:schema xmlns:xsd="http://www.w3.org/2001/XMLSchema" xmlns:xs="http://www.w3.org/2001/XMLSchema" xmlns:p="http://schemas.microsoft.com/office/2006/metadata/properties" xmlns:ns3="e123aae8-14e7-4a51-b197-dead1e593f59" targetNamespace="http://schemas.microsoft.com/office/2006/metadata/properties" ma:root="true" ma:fieldsID="401fa90a8ac976ed424dacc996f60bbf" ns3:_="">
    <xsd:import namespace="e123aae8-14e7-4a51-b197-dead1e593f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aae8-14e7-4a51-b197-dead1e593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5DACB2-8AD7-4EDE-AC5D-532779779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aae8-14e7-4a51-b197-dead1e593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9D94A-86B7-4472-8ED9-683476B452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26AC9-FE73-4609-9235-8BB87183B4E4}">
  <ds:schemaRefs>
    <ds:schemaRef ds:uri="http://purl.org/dc/terms/"/>
    <ds:schemaRef ds:uri="http://schemas.microsoft.com/office/infopath/2007/PartnerControls"/>
    <ds:schemaRef ds:uri="e123aae8-14e7-4a51-b197-dead1e593f5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Riepilogo dati Nazionale</vt:lpstr>
      <vt:lpstr>Riepilogo Regionale </vt:lpstr>
      <vt:lpstr>Regione e Grado</vt:lpstr>
      <vt:lpstr>Sostegno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2019-09-25T11:36:05Z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0x010100BBC6F68666B2224DBD60E57DCD303CF2</vt:lpwstr>
  </property>
</Properties>
</file>